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Excelizate\Plantillas\"/>
    </mc:Choice>
  </mc:AlternateContent>
  <xr:revisionPtr revIDLastSave="0" documentId="8_{8CC9CE4A-2E86-480C-9B4F-51BAB99C9648}" xr6:coauthVersionLast="47" xr6:coauthVersionMax="47" xr10:uidLastSave="{00000000-0000-0000-0000-000000000000}"/>
  <bookViews>
    <workbookView xWindow="-120" yWindow="-120" windowWidth="29040" windowHeight="15840" xr2:uid="{F631E1D8-B366-465D-A4A4-02762270672F}"/>
  </bookViews>
  <sheets>
    <sheet name="Lista de compras" sheetId="1" r:id="rId1"/>
    <sheet name="Historial de compr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B15" i="1"/>
  <c r="C15" i="1"/>
  <c r="E15" i="1"/>
  <c r="F15" i="1"/>
  <c r="E12" i="1"/>
  <c r="E13" i="1"/>
  <c r="E14" i="1"/>
  <c r="F7" i="1"/>
  <c r="F8" i="1"/>
  <c r="F9" i="1"/>
  <c r="F10" i="1"/>
  <c r="F11" i="1"/>
  <c r="F12" i="1"/>
  <c r="F13" i="1"/>
  <c r="F14" i="1"/>
  <c r="C7" i="1"/>
  <c r="E7" i="1" s="1"/>
  <c r="C8" i="1"/>
  <c r="E8" i="1" s="1"/>
  <c r="C9" i="1"/>
  <c r="E9" i="1" s="1"/>
  <c r="C10" i="1"/>
  <c r="E10" i="1" s="1"/>
  <c r="C11" i="1"/>
  <c r="E11" i="1" s="1"/>
  <c r="C12" i="1"/>
  <c r="C13" i="1"/>
  <c r="C14" i="1"/>
  <c r="B7" i="1"/>
  <c r="B8" i="1"/>
  <c r="B9" i="1"/>
  <c r="B10" i="1"/>
  <c r="B11" i="1"/>
  <c r="B12" i="1"/>
  <c r="B13" i="1"/>
  <c r="B14" i="1"/>
  <c r="B4" i="1"/>
  <c r="B1" i="1" l="1"/>
</calcChain>
</file>

<file path=xl/sharedStrings.xml><?xml version="1.0" encoding="utf-8"?>
<sst xmlns="http://schemas.openxmlformats.org/spreadsheetml/2006/main" count="48" uniqueCount="25">
  <si>
    <t>Producto</t>
  </si>
  <si>
    <t>Precio actual</t>
  </si>
  <si>
    <t>Comparativo respecto a la ultima compra</t>
  </si>
  <si>
    <t>Ultima fecha de compra</t>
  </si>
  <si>
    <t>Fecha de compra</t>
  </si>
  <si>
    <t>Precio</t>
  </si>
  <si>
    <t>Tienda o supermercado en donde se compro</t>
  </si>
  <si>
    <t>Presupuesto</t>
  </si>
  <si>
    <t>Efectivo disponible</t>
  </si>
  <si>
    <t>Disponible para compra</t>
  </si>
  <si>
    <t>PAPEL HIGIENICO</t>
  </si>
  <si>
    <t>SERVITOALLA</t>
  </si>
  <si>
    <t>JABON PARA ROPA</t>
  </si>
  <si>
    <t>LECHE</t>
  </si>
  <si>
    <t>Presentacion o empaque</t>
  </si>
  <si>
    <t>Paq 18</t>
  </si>
  <si>
    <t>Paq 3</t>
  </si>
  <si>
    <t>1 lt</t>
  </si>
  <si>
    <t>Walmart</t>
  </si>
  <si>
    <t>Precio promedio de compra</t>
  </si>
  <si>
    <t>Ultimo precio de compra</t>
  </si>
  <si>
    <t>JABON MANOS</t>
  </si>
  <si>
    <t>Monto de la compra actual</t>
  </si>
  <si>
    <t>Plantilla Lista de Compras</t>
  </si>
  <si>
    <t xml:space="preserve">Visita: ExcelAplicado.com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</si>
</sst>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/>
    <xf numFmtId="0" fontId="1" fillId="2" borderId="3" xfId="0" applyFont="1" applyFill="1" applyBorder="1"/>
    <xf numFmtId="0" fontId="1" fillId="2" borderId="5" xfId="0" applyFont="1" applyFill="1" applyBorder="1"/>
    <xf numFmtId="14" fontId="0" fillId="0" borderId="0" xfId="0" applyNumberFormat="1"/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4" fillId="0" borderId="0" xfId="0" applyFont="1" applyAlignment="1">
      <alignment vertical="top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ont>
        <b/>
        <i val="0"/>
        <color theme="5"/>
      </font>
    </dxf>
    <dxf>
      <font>
        <strike/>
        <color rgb="FFC00000"/>
      </font>
    </dxf>
    <dxf>
      <alignment horizontal="center" vertical="center" textRotation="0" wrapText="1" indent="0" justifyLastLine="0" shrinkToFit="0" readingOrder="0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329712</xdr:colOff>
      <xdr:row>0</xdr:row>
      <xdr:rowOff>14654</xdr:rowOff>
    </xdr:from>
    <xdr:to>
      <xdr:col>5</xdr:col>
      <xdr:colOff>725366</xdr:colOff>
      <xdr:row>4</xdr:row>
      <xdr:rowOff>124558</xdr:rowOff>
    </xdr:to>
    <xdr:pic>
      <xdr:nvPicPr>
        <xdr:cNvPr id="3" name="Gráfico 2" descr="Carro de la compra con relleno sólido">
          <a:extLst>
            <a:ext uri="{FF2B5EF4-FFF2-40B4-BE49-F238E27FC236}">
              <a16:creationId xmlns:a16="http://schemas.microsoft.com/office/drawing/2014/main" id="{A4145351-DF90-84FD-5D6B-B3C3FCFED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17885" y="14654"/>
          <a:ext cx="1223596" cy="122359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B01743-A559-46F1-AA51-9E7007FD7DBA}" name="Tabla1" displayName="Tabla1" ref="A6:F15" totalsRowShown="0" headerRowDxfId="11">
  <autoFilter ref="A6:F15" xr:uid="{11B01743-A559-46F1-AA51-9E7007FD7DBA}"/>
  <tableColumns count="6">
    <tableColumn id="1" xr3:uid="{B95AD0F9-1001-4AC6-8DDA-967C2E9F7935}" name="Producto"/>
    <tableColumn id="2" xr3:uid="{52A757E4-54F0-4E28-8708-ED642461057A}" name="Precio promedio de compra" dataDxfId="10">
      <calculatedColumnFormula>IFERROR(AVERAGEIF(Tabla2[[#All],[Producto]],Tabla1[[#This Row],[Producto]],Tabla2[[#All],[Precio]]),0)</calculatedColumnFormula>
    </tableColumn>
    <tableColumn id="3" xr3:uid="{B84B3EFE-E1E4-4D31-8AEF-2924787DDEA6}" name="Ultimo precio de compra" dataDxfId="9">
      <calculatedColumnFormula>IFERROR(VLOOKUP(Tabla1[[#This Row],[Producto]],Tabla2[[#All],[Producto]:[Precio]],2,0),0)</calculatedColumnFormula>
    </tableColumn>
    <tableColumn id="4" xr3:uid="{3477A9B7-9B34-40B8-A174-EA6E1A9ABC68}" name="Precio actual"/>
    <tableColumn id="5" xr3:uid="{C5BD6A23-E9FE-4F38-BF0C-B1EECF7182B8}" name="Comparativo respecto a la ultima compra" dataDxfId="8">
      <calculatedColumnFormula>IF(Tabla1[[#This Row],[Precio actual]]="",0,Tabla1[[#This Row],[Precio actual]]-Tabla1[[#This Row],[Ultimo precio de compra]])</calculatedColumnFormula>
    </tableColumn>
    <tableColumn id="6" xr3:uid="{FD8B3528-7840-47A1-A2A3-535E6198F2CE}" name="Ultima fecha de compra" dataDxfId="7">
      <calculatedColumnFormula>IF(Tabla1[[#This Row],[Producto]]="","",_xlfn.MAXIFS(Tabla2[[#All],[Fecha de compra]],Tabla2[[#All],[Producto]],Tabla1[[#This Row],[Producto]]))</calculatedColumnFormula>
    </tableColumn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98DD00C-5FAE-4C15-8FB1-BB57ED5C80BE}" name="Tabla2" displayName="Tabla2" ref="A3:E14" totalsRowShown="0" headerRowDxfId="6">
  <autoFilter ref="A3:E14" xr:uid="{198DD00C-5FAE-4C15-8FB1-BB57ED5C80BE}"/>
  <sortState xmlns:xlrd2="http://schemas.microsoft.com/office/spreadsheetml/2017/richdata2" ref="A4:E8">
    <sortCondition descending="1" ref="D4:D8"/>
  </sortState>
  <tableColumns count="5">
    <tableColumn id="1" xr3:uid="{F75ED09E-E75B-4AF7-A985-49177AE5F206}" name="Producto"/>
    <tableColumn id="2" xr3:uid="{3F5C9CE4-8D34-47D9-AE77-7428D873811A}" name="Precio"/>
    <tableColumn id="5" xr3:uid="{ECC1780D-34FA-4520-914F-DE327131EBCF}" name="Presentacion o empaque"/>
    <tableColumn id="3" xr3:uid="{F396E2EA-9FBA-4DED-8BF7-40E54C86DF88}" name="Fecha de compra"/>
    <tableColumn id="4" xr3:uid="{ED735BEB-C3F9-4D16-BB0B-E1415C988FD9}" name="Tienda o supermercado en donde se compro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4C30-C15A-4397-A6DA-AC1A12950ADF}">
  <dimension ref="A1:H15"/>
  <sheetViews>
    <sheetView showGridLines="0" tabSelected="1" zoomScale="130" zoomScaleNormal="130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I9" sqref="I9"/>
    </sheetView>
  </sheetViews>
  <sheetFormatPr baseColWidth="10" defaultRowHeight="15" x14ac:dyDescent="0.25"/>
  <cols>
    <col min="1" max="1" width="24.5703125" customWidth="1"/>
    <col min="2" max="2" width="14.42578125" hidden="1" customWidth="1"/>
    <col min="3" max="3" width="4.5703125" hidden="1" customWidth="1"/>
    <col min="4" max="6" width="12.42578125" customWidth="1"/>
  </cols>
  <sheetData>
    <row r="1" spans="1:8" ht="24" x14ac:dyDescent="0.4">
      <c r="A1" s="2" t="s">
        <v>7</v>
      </c>
      <c r="B1" s="8">
        <f>SUM(Tabla1[[#All],[Ultimo precio de compra]])</f>
        <v>620</v>
      </c>
      <c r="C1" s="8"/>
      <c r="D1" s="9"/>
      <c r="H1" s="13" t="s">
        <v>23</v>
      </c>
    </row>
    <row r="2" spans="1:8" ht="21" x14ac:dyDescent="0.35">
      <c r="A2" s="3" t="s">
        <v>8</v>
      </c>
      <c r="B2" s="10">
        <v>2000</v>
      </c>
      <c r="C2" s="10"/>
      <c r="D2" s="10"/>
      <c r="H2" s="13" t="s">
        <v>24</v>
      </c>
    </row>
    <row r="3" spans="1:8" ht="21" x14ac:dyDescent="0.35">
      <c r="A3" s="3" t="s">
        <v>22</v>
      </c>
      <c r="B3" s="7"/>
      <c r="C3" s="7"/>
      <c r="D3" s="6">
        <f>SUM(Tabla1[[#All],[Precio actual]])</f>
        <v>1150</v>
      </c>
    </row>
    <row r="4" spans="1:8" ht="21.75" thickBot="1" x14ac:dyDescent="0.4">
      <c r="A4" s="4" t="s">
        <v>9</v>
      </c>
      <c r="B4" s="11">
        <f>B2-SUM(Tabla1[[#All],[Precio actual]])</f>
        <v>850</v>
      </c>
      <c r="C4" s="11"/>
      <c r="D4" s="12"/>
    </row>
    <row r="6" spans="1:8" ht="60" x14ac:dyDescent="0.25">
      <c r="A6" s="1" t="s">
        <v>0</v>
      </c>
      <c r="B6" s="1" t="s">
        <v>19</v>
      </c>
      <c r="C6" s="1" t="s">
        <v>20</v>
      </c>
      <c r="D6" s="1" t="s">
        <v>1</v>
      </c>
      <c r="E6" s="1" t="s">
        <v>2</v>
      </c>
      <c r="F6" s="1" t="s">
        <v>3</v>
      </c>
    </row>
    <row r="7" spans="1:8" x14ac:dyDescent="0.25">
      <c r="A7" t="s">
        <v>10</v>
      </c>
      <c r="B7">
        <f>IFERROR(AVERAGEIF(Tabla2[[#All],[Producto]],Tabla1[[#This Row],[Producto]],Tabla2[[#All],[Precio]]),0)</f>
        <v>196.66666666666666</v>
      </c>
      <c r="C7">
        <f>IFERROR(VLOOKUP(Tabla1[[#This Row],[Producto]],Tabla2[[#All],[Producto]:[Precio]],2,0),0)</f>
        <v>180</v>
      </c>
      <c r="D7">
        <v>150</v>
      </c>
      <c r="E7">
        <f>IF(Tabla1[[#This Row],[Precio actual]]="",0,Tabla1[[#This Row],[Precio actual]]-Tabla1[[#This Row],[Ultimo precio de compra]])</f>
        <v>-30</v>
      </c>
      <c r="F7" s="5">
        <f>IF(Tabla1[[#This Row],[Producto]]="","",_xlfn.MAXIFS(Tabla2[[#All],[Fecha de compra]],Tabla2[[#All],[Producto]],Tabla1[[#This Row],[Producto]]))</f>
        <v>45473</v>
      </c>
    </row>
    <row r="8" spans="1:8" x14ac:dyDescent="0.25">
      <c r="A8" t="s">
        <v>11</v>
      </c>
      <c r="B8">
        <f>IFERROR(AVERAGEIF(Tabla2[[#All],[Producto]],Tabla1[[#This Row],[Producto]],Tabla2[[#All],[Precio]]),0)</f>
        <v>100</v>
      </c>
      <c r="C8">
        <f>IFERROR(VLOOKUP(Tabla1[[#This Row],[Producto]],Tabla2[[#All],[Producto]:[Precio]],2,0),0)</f>
        <v>100</v>
      </c>
      <c r="D8">
        <v>200</v>
      </c>
      <c r="E8">
        <f>IF(Tabla1[[#This Row],[Precio actual]]="",0,Tabla1[[#This Row],[Precio actual]]-Tabla1[[#This Row],[Ultimo precio de compra]])</f>
        <v>100</v>
      </c>
      <c r="F8" s="5">
        <f>IF(Tabla1[[#This Row],[Producto]]="","",_xlfn.MAXIFS(Tabla2[[#All],[Fecha de compra]],Tabla2[[#All],[Producto]],Tabla1[[#This Row],[Producto]]))</f>
        <v>45473</v>
      </c>
    </row>
    <row r="9" spans="1:8" x14ac:dyDescent="0.25">
      <c r="A9" t="s">
        <v>13</v>
      </c>
      <c r="B9">
        <f>IFERROR(AVERAGEIF(Tabla2[[#All],[Producto]],Tabla1[[#This Row],[Producto]],Tabla2[[#All],[Precio]]),0)</f>
        <v>120</v>
      </c>
      <c r="C9">
        <f>IFERROR(VLOOKUP(Tabla1[[#This Row],[Producto]],Tabla2[[#All],[Producto]:[Precio]],2,0),0)</f>
        <v>40</v>
      </c>
      <c r="D9">
        <v>100</v>
      </c>
      <c r="E9">
        <f>IF(Tabla1[[#This Row],[Precio actual]]="",0,Tabla1[[#This Row],[Precio actual]]-Tabla1[[#This Row],[Ultimo precio de compra]])</f>
        <v>60</v>
      </c>
      <c r="F9" s="5">
        <f>IF(Tabla1[[#This Row],[Producto]]="","",_xlfn.MAXIFS(Tabla2[[#All],[Fecha de compra]],Tabla2[[#All],[Producto]],Tabla1[[#This Row],[Producto]]))</f>
        <v>45473</v>
      </c>
    </row>
    <row r="10" spans="1:8" x14ac:dyDescent="0.25">
      <c r="A10" t="s">
        <v>12</v>
      </c>
      <c r="B10">
        <f>IFERROR(AVERAGEIF(Tabla2[[#All],[Producto]],Tabla1[[#This Row],[Producto]],Tabla2[[#All],[Precio]]),0)</f>
        <v>325</v>
      </c>
      <c r="C10">
        <f>IFERROR(VLOOKUP(Tabla1[[#This Row],[Producto]],Tabla2[[#All],[Producto]:[Precio]],2,0),0)</f>
        <v>150</v>
      </c>
      <c r="D10">
        <v>200</v>
      </c>
      <c r="E10">
        <f>IF(Tabla1[[#This Row],[Precio actual]]="",0,Tabla1[[#This Row],[Precio actual]]-Tabla1[[#This Row],[Ultimo precio de compra]])</f>
        <v>50</v>
      </c>
      <c r="F10" s="5">
        <f>IF(Tabla1[[#This Row],[Producto]]="","",_xlfn.MAXIFS(Tabla2[[#All],[Fecha de compra]],Tabla2[[#All],[Producto]],Tabla1[[#This Row],[Producto]]))</f>
        <v>45473</v>
      </c>
    </row>
    <row r="11" spans="1:8" x14ac:dyDescent="0.25">
      <c r="A11" t="s">
        <v>21</v>
      </c>
      <c r="B11">
        <f>IFERROR(AVERAGEIF(Tabla2[[#All],[Producto]],Tabla1[[#This Row],[Producto]],Tabla2[[#All],[Precio]]),0)</f>
        <v>150</v>
      </c>
      <c r="C11">
        <f>IFERROR(VLOOKUP(Tabla1[[#This Row],[Producto]],Tabla2[[#All],[Producto]:[Precio]],2,0),0)</f>
        <v>150</v>
      </c>
      <c r="D11">
        <v>500</v>
      </c>
      <c r="E11">
        <f>IF(Tabla1[[#This Row],[Precio actual]]="",0,Tabla1[[#This Row],[Precio actual]]-Tabla1[[#This Row],[Ultimo precio de compra]])</f>
        <v>350</v>
      </c>
      <c r="F11" s="5">
        <f>IF(Tabla1[[#This Row],[Producto]]="","",_xlfn.MAXIFS(Tabla2[[#All],[Fecha de compra]],Tabla2[[#All],[Producto]],Tabla1[[#This Row],[Producto]]))</f>
        <v>45473</v>
      </c>
    </row>
    <row r="12" spans="1:8" x14ac:dyDescent="0.25">
      <c r="B12">
        <f>IFERROR(AVERAGEIF(Tabla2[[#All],[Producto]],Tabla1[[#This Row],[Producto]],Tabla2[[#All],[Precio]]),0)</f>
        <v>0</v>
      </c>
      <c r="C12">
        <f>IFERROR(VLOOKUP(Tabla1[[#This Row],[Producto]],Tabla2[[#All],[Producto]:[Precio]],2,0),0)</f>
        <v>0</v>
      </c>
      <c r="E12">
        <f>IF(Tabla1[[#This Row],[Precio actual]]="",0,Tabla1[[#This Row],[Precio actual]]-Tabla1[[#This Row],[Ultimo precio de compra]])</f>
        <v>0</v>
      </c>
      <c r="F12" s="5" t="str">
        <f>IF(Tabla1[[#This Row],[Producto]]="","",_xlfn.MAXIFS(Tabla2[[#All],[Fecha de compra]],Tabla2[[#All],[Producto]],Tabla1[[#This Row],[Producto]]))</f>
        <v/>
      </c>
    </row>
    <row r="13" spans="1:8" x14ac:dyDescent="0.25">
      <c r="B13">
        <f>IFERROR(AVERAGEIF(Tabla2[[#All],[Producto]],Tabla1[[#This Row],[Producto]],Tabla2[[#All],[Precio]]),0)</f>
        <v>0</v>
      </c>
      <c r="C13">
        <f>IFERROR(VLOOKUP(Tabla1[[#This Row],[Producto]],Tabla2[[#All],[Producto]:[Precio]],2,0),0)</f>
        <v>0</v>
      </c>
      <c r="E13">
        <f>IF(Tabla1[[#This Row],[Precio actual]]="",0,Tabla1[[#This Row],[Precio actual]]-Tabla1[[#This Row],[Ultimo precio de compra]])</f>
        <v>0</v>
      </c>
      <c r="F13" s="5" t="str">
        <f>IF(Tabla1[[#This Row],[Producto]]="","",_xlfn.MAXIFS(Tabla2[[#All],[Fecha de compra]],Tabla2[[#All],[Producto]],Tabla1[[#This Row],[Producto]]))</f>
        <v/>
      </c>
    </row>
    <row r="14" spans="1:8" x14ac:dyDescent="0.25">
      <c r="B14">
        <f>IFERROR(AVERAGEIF(Tabla2[[#All],[Producto]],Tabla1[[#This Row],[Producto]],Tabla2[[#All],[Precio]]),0)</f>
        <v>0</v>
      </c>
      <c r="C14">
        <f>IFERROR(VLOOKUP(Tabla1[[#This Row],[Producto]],Tabla2[[#All],[Producto]:[Precio]],2,0),0)</f>
        <v>0</v>
      </c>
      <c r="E14">
        <f>IF(Tabla1[[#This Row],[Precio actual]]="",0,Tabla1[[#This Row],[Precio actual]]-Tabla1[[#This Row],[Ultimo precio de compra]])</f>
        <v>0</v>
      </c>
      <c r="F14" s="5" t="str">
        <f>IF(Tabla1[[#This Row],[Producto]]="","",_xlfn.MAXIFS(Tabla2[[#All],[Fecha de compra]],Tabla2[[#All],[Producto]],Tabla1[[#This Row],[Producto]]))</f>
        <v/>
      </c>
    </row>
    <row r="15" spans="1:8" x14ac:dyDescent="0.25">
      <c r="B15">
        <f>IFERROR(AVERAGEIF(Tabla2[[#All],[Producto]],Tabla1[[#This Row],[Producto]],Tabla2[[#All],[Precio]]),0)</f>
        <v>0</v>
      </c>
      <c r="C15">
        <f>IFERROR(VLOOKUP(Tabla1[[#This Row],[Producto]],Tabla2[[#All],[Producto]:[Precio]],2,0),0)</f>
        <v>0</v>
      </c>
      <c r="E15">
        <f>IF(Tabla1[[#This Row],[Precio actual]]="",0,Tabla1[[#This Row],[Precio actual]]-Tabla1[[#This Row],[Ultimo precio de compra]])</f>
        <v>0</v>
      </c>
      <c r="F15" s="5" t="str">
        <f>IF(Tabla1[[#This Row],[Producto]]="","",_xlfn.MAXIFS(Tabla2[[#All],[Fecha de compra]],Tabla2[[#All],[Producto]],Tabla1[[#This Row],[Producto]]))</f>
        <v/>
      </c>
    </row>
  </sheetData>
  <mergeCells count="3">
    <mergeCell ref="B1:D1"/>
    <mergeCell ref="B2:D2"/>
    <mergeCell ref="B4:D4"/>
  </mergeCells>
  <conditionalFormatting sqref="A7:A15">
    <cfRule type="expression" dxfId="5" priority="7">
      <formula>D7&gt;0</formula>
    </cfRule>
  </conditionalFormatting>
  <conditionalFormatting sqref="B1:D1">
    <cfRule type="expression" dxfId="4" priority="1">
      <formula>$D$3&gt;$B$1</formula>
    </cfRule>
  </conditionalFormatting>
  <conditionalFormatting sqref="B4:D4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E7:E15">
    <cfRule type="cellIs" dxfId="1" priority="5" operator="lessThan">
      <formula>0</formula>
    </cfRule>
    <cfRule type="cellIs" dxfId="0" priority="6" operator="greaterThan">
      <formula>0</formula>
    </cfRule>
  </conditionalFormatting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6CCEEA-19EA-4B48-ACBE-266E1F91C8DF}">
          <x14:formula1>
            <xm:f>'Historial de compras'!$A$4:$A$8000</xm:f>
          </x14:formula1>
          <xm:sqref>A7:A15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56754-37E6-4D37-AE43-3D116AF90689}">
  <dimension ref="A3:E14"/>
  <sheetViews>
    <sheetView zoomScale="130" zoomScaleNormal="130" workbookViewId="0">
      <selection activeCell="A14" sqref="A14"/>
    </sheetView>
  </sheetViews>
  <sheetFormatPr baseColWidth="10" defaultRowHeight="15" x14ac:dyDescent="0.25"/>
  <cols>
    <col min="1" max="4" width="19.140625" customWidth="1"/>
  </cols>
  <sheetData>
    <row r="3" spans="1:5" ht="42" customHeight="1" x14ac:dyDescent="0.25">
      <c r="A3" s="1" t="s">
        <v>0</v>
      </c>
      <c r="B3" s="1" t="s">
        <v>5</v>
      </c>
      <c r="C3" s="1" t="s">
        <v>14</v>
      </c>
      <c r="D3" s="1" t="s">
        <v>4</v>
      </c>
      <c r="E3" s="1" t="s">
        <v>6</v>
      </c>
    </row>
    <row r="4" spans="1:5" x14ac:dyDescent="0.25">
      <c r="A4" t="s">
        <v>10</v>
      </c>
      <c r="B4">
        <v>180</v>
      </c>
      <c r="C4" t="s">
        <v>15</v>
      </c>
      <c r="D4" s="5">
        <v>45473</v>
      </c>
      <c r="E4" t="s">
        <v>18</v>
      </c>
    </row>
    <row r="5" spans="1:5" x14ac:dyDescent="0.25">
      <c r="A5" t="s">
        <v>10</v>
      </c>
      <c r="B5">
        <v>210</v>
      </c>
      <c r="C5" t="s">
        <v>15</v>
      </c>
      <c r="D5" s="5">
        <v>45442</v>
      </c>
      <c r="E5" t="s">
        <v>18</v>
      </c>
    </row>
    <row r="6" spans="1:5" x14ac:dyDescent="0.25">
      <c r="A6" t="s">
        <v>11</v>
      </c>
      <c r="B6">
        <v>100</v>
      </c>
      <c r="C6" t="s">
        <v>16</v>
      </c>
      <c r="D6" s="5">
        <v>45442</v>
      </c>
      <c r="E6" t="s">
        <v>18</v>
      </c>
    </row>
    <row r="7" spans="1:5" x14ac:dyDescent="0.25">
      <c r="A7" t="s">
        <v>12</v>
      </c>
      <c r="B7">
        <v>150</v>
      </c>
      <c r="C7" t="s">
        <v>17</v>
      </c>
      <c r="D7" s="5">
        <v>45442</v>
      </c>
      <c r="E7" t="s">
        <v>18</v>
      </c>
    </row>
    <row r="8" spans="1:5" x14ac:dyDescent="0.25">
      <c r="A8" t="s">
        <v>13</v>
      </c>
      <c r="B8">
        <v>40</v>
      </c>
      <c r="C8" t="s">
        <v>17</v>
      </c>
      <c r="D8" s="5">
        <v>45442</v>
      </c>
      <c r="E8" t="s">
        <v>18</v>
      </c>
    </row>
    <row r="9" spans="1:5" x14ac:dyDescent="0.25">
      <c r="A9" t="s">
        <v>21</v>
      </c>
      <c r="B9">
        <v>150</v>
      </c>
      <c r="D9" s="5">
        <v>45473</v>
      </c>
      <c r="E9" t="s">
        <v>18</v>
      </c>
    </row>
    <row r="10" spans="1:5" x14ac:dyDescent="0.25">
      <c r="A10" t="s">
        <v>10</v>
      </c>
      <c r="B10">
        <v>200</v>
      </c>
      <c r="D10" s="5">
        <v>45473</v>
      </c>
      <c r="E10" t="s">
        <v>18</v>
      </c>
    </row>
    <row r="11" spans="1:5" x14ac:dyDescent="0.25">
      <c r="A11" t="s">
        <v>11</v>
      </c>
      <c r="B11">
        <v>100</v>
      </c>
      <c r="D11" s="5">
        <v>45473</v>
      </c>
      <c r="E11" t="s">
        <v>18</v>
      </c>
    </row>
    <row r="12" spans="1:5" x14ac:dyDescent="0.25">
      <c r="A12" t="s">
        <v>13</v>
      </c>
      <c r="B12">
        <v>200</v>
      </c>
      <c r="D12" s="5">
        <v>45473</v>
      </c>
      <c r="E12" t="s">
        <v>18</v>
      </c>
    </row>
    <row r="13" spans="1:5" x14ac:dyDescent="0.25">
      <c r="A13" t="s">
        <v>12</v>
      </c>
      <c r="B13">
        <v>500</v>
      </c>
      <c r="D13" s="5">
        <v>45473</v>
      </c>
      <c r="E13" t="s">
        <v>18</v>
      </c>
    </row>
    <row r="14" spans="1:5" x14ac:dyDescent="0.25">
      <c r="A14" t="s">
        <v>21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5e315bc-5790-41d5-aadb-398ea21420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B77752719C94AAF2157C2B5B8C1AB" ma:contentTypeVersion="18" ma:contentTypeDescription="Create a new document." ma:contentTypeScope="" ma:versionID="db54f763aff94e71b0760cb2eba97095">
  <xsd:schema xmlns:xsd="http://www.w3.org/2001/XMLSchema" xmlns:xs="http://www.w3.org/2001/XMLSchema" xmlns:p="http://schemas.microsoft.com/office/2006/metadata/properties" xmlns:ns3="d5e315bc-5790-41d5-aadb-398ea21420a3" xmlns:ns4="e98a4061-bf35-423e-931e-83f4bda29935" targetNamespace="http://schemas.microsoft.com/office/2006/metadata/properties" ma:root="true" ma:fieldsID="ebbb93e0b7719a9bc725f0a07feafd6d" ns3:_="" ns4:_="">
    <xsd:import namespace="d5e315bc-5790-41d5-aadb-398ea21420a3"/>
    <xsd:import namespace="e98a4061-bf35-423e-931e-83f4bda2993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315bc-5790-41d5-aadb-398ea21420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a4061-bf35-423e-931e-83f4bda299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0BD68B-7630-4C1A-97BF-5A0CE6F3DAFA}">
  <ds:schemaRefs>
    <ds:schemaRef ds:uri="http://purl.org/dc/terms/"/>
    <ds:schemaRef ds:uri="d5e315bc-5790-41d5-aadb-398ea21420a3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e98a4061-bf35-423e-931e-83f4bda2993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6656BFA-F6E1-4BF8-83DC-3E14A49638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799DA2-9DE7-4848-AA5F-46F997DABB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e315bc-5790-41d5-aadb-398ea21420a3"/>
    <ds:schemaRef ds:uri="e98a4061-bf35-423e-931e-83f4bda299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 de compras</vt:lpstr>
      <vt:lpstr>Historial de compras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VERDIN</dc:creator>
  <cp:lastModifiedBy>ARTURO VERDIN</cp:lastModifiedBy>
  <dcterms:created xsi:type="dcterms:W3CDTF">2024-06-30T16:08:37Z</dcterms:created>
  <dcterms:modified xsi:type="dcterms:W3CDTF">2024-07-02T03:43:55Z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0x010100F17B77752719C94AAF2157C2B5B8C1AB</vt:lpwstr>
  </property>
</Properties>
</file>